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LipovaDvere3np - Repase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'LipovaDvere3np - Repase k...'!$C$116:$K$154</definedName>
    <definedName name="_xlnm.Print_Area" localSheetId="1">'LipovaDvere3np - Repase k...'!$C$4:$J$76,'LipovaDvere3np - Repase k...'!$C$82:$J$100,'LipovaDvere3np - Repase k...'!$C$106:$K$154</definedName>
    <definedName name="_xlnm.Print_Titles" localSheetId="1">'LipovaDvere3np - Repase k...'!$116:$116</definedName>
  </definedNames>
  <calcPr/>
</workbook>
</file>

<file path=xl/calcChain.xml><?xml version="1.0" encoding="utf-8"?>
<calcChain xmlns="http://schemas.openxmlformats.org/spreadsheetml/2006/main">
  <c i="2" l="1" r="T119"/>
  <c r="T118"/>
  <c r="J35"/>
  <c r="J34"/>
  <c i="1" r="AY95"/>
  <c i="2" r="J33"/>
  <c i="1" r="AX95"/>
  <c i="2" r="BI154"/>
  <c r="BH154"/>
  <c r="BG154"/>
  <c r="BF154"/>
  <c r="T154"/>
  <c r="T153"/>
  <c r="R154"/>
  <c r="R153"/>
  <c r="P154"/>
  <c r="P153"/>
  <c r="BI152"/>
  <c r="BH152"/>
  <c r="BG152"/>
  <c r="BF152"/>
  <c r="T152"/>
  <c r="T151"/>
  <c r="T150"/>
  <c r="R152"/>
  <c r="R151"/>
  <c r="R150"/>
  <c r="P152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4"/>
  <c r="J113"/>
  <c r="F113"/>
  <c r="F111"/>
  <c r="E109"/>
  <c r="J90"/>
  <c r="J89"/>
  <c r="F89"/>
  <c r="F87"/>
  <c r="E85"/>
  <c r="J16"/>
  <c r="E16"/>
  <c r="F114"/>
  <c r="J15"/>
  <c r="J10"/>
  <c r="J111"/>
  <c i="1" r="L90"/>
  <c r="AM90"/>
  <c r="AM89"/>
  <c r="L89"/>
  <c r="AM87"/>
  <c r="L87"/>
  <c r="L85"/>
  <c r="L84"/>
  <c i="2" r="J152"/>
  <c r="J142"/>
  <c r="BK138"/>
  <c r="BK128"/>
  <c r="J124"/>
  <c r="BK146"/>
  <c r="J144"/>
  <c r="J140"/>
  <c r="BK134"/>
  <c r="J132"/>
  <c r="J128"/>
  <c r="BK122"/>
  <c r="BK154"/>
  <c r="J154"/>
  <c r="BK130"/>
  <c r="BK144"/>
  <c r="BK140"/>
  <c r="J138"/>
  <c r="BK132"/>
  <c r="J130"/>
  <c r="BK124"/>
  <c r="J122"/>
  <c r="BK148"/>
  <c i="1" r="AS94"/>
  <c i="2" r="F35"/>
  <c r="F33"/>
  <c r="J148"/>
  <c r="J146"/>
  <c r="BK152"/>
  <c r="BK142"/>
  <c r="J134"/>
  <c r="J120"/>
  <c r="BK120"/>
  <c r="J32"/>
  <c r="F34"/>
  <c l="1" r="T117"/>
  <c r="BK119"/>
  <c r="BK118"/>
  <c r="J118"/>
  <c r="J95"/>
  <c r="P119"/>
  <c r="P118"/>
  <c r="P117"/>
  <c i="1" r="AU95"/>
  <c i="2" r="R119"/>
  <c r="R118"/>
  <c r="R117"/>
  <c r="BK153"/>
  <c r="J153"/>
  <c r="J99"/>
  <c r="BK151"/>
  <c r="BK150"/>
  <c r="J150"/>
  <c r="J97"/>
  <c r="J87"/>
  <c r="F90"/>
  <c r="BE120"/>
  <c r="BE122"/>
  <c r="BE124"/>
  <c r="BE128"/>
  <c r="BE130"/>
  <c r="BE132"/>
  <c r="BE134"/>
  <c r="BE138"/>
  <c r="BE140"/>
  <c r="BE142"/>
  <c r="BE144"/>
  <c r="BE152"/>
  <c r="BE154"/>
  <c r="BE146"/>
  <c r="BE148"/>
  <c i="1" r="BB95"/>
  <c r="AW95"/>
  <c r="BC95"/>
  <c r="BD95"/>
  <c i="2" r="F32"/>
  <c i="1" r="BD94"/>
  <c r="W33"/>
  <c r="AU94"/>
  <c r="BC94"/>
  <c r="W32"/>
  <c r="BB94"/>
  <c r="W31"/>
  <c l="1" r="BA95"/>
  <c i="2" r="J119"/>
  <c r="J96"/>
  <c r="BK117"/>
  <c r="J117"/>
  <c r="J94"/>
  <c r="J151"/>
  <c r="J98"/>
  <c i="1" r="BA94"/>
  <c r="W30"/>
  <c i="2" r="J31"/>
  <c i="1" r="AV95"/>
  <c r="AT95"/>
  <c r="AY94"/>
  <c r="AX94"/>
  <c i="2" r="F31"/>
  <c i="1" r="AZ95"/>
  <c r="AZ94"/>
  <c r="W29"/>
  <c l="1" r="AW94"/>
  <c r="AK30"/>
  <c i="2"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<sst xmlns="http://schemas.openxmlformats.org/spreadsheetml/2006/main">
  <si>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</si>
  <si>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</si>
  <si>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</si>
  <si>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</si>
  <si>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{9aee0abe-5bcc-40f0-a072-aeaf8d6d9b28}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</si>
  <si>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</si>
  <si>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</si>
  <si>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</si>
  <si>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</si>
  <si>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</si>
  <si>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</si>
  <si>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</si>
  <si>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</si>
  <si>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</si>
  <si>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LipovaDvere3np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</si>
  <si>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</si>
  <si>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</si>
  <si>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Repase kovových  dveří na terasy  a okno nad schodištěm</t>
  </si>
  <si>
    <t>KSO:</t>
  </si>
  <si>
    <t>CC-CZ:</t>
  </si>
  <si>
    <t>Místo:</t>
  </si>
  <si>
    <t>Lipová 18, Brno</t>
  </si>
  <si>
    <t>Datum:</t>
  </si>
  <si>
    <t>9. 2. 2025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</si>
  <si>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</si>
  <si>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</si>
  <si>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</si>
  <si>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</si>
  <si>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</si>
  <si>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</si>
  <si>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</si>
  <si>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</si>
  <si>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</si>
  <si>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</si>
  <si>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</si>
  <si>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</si>
  <si>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</si>
  <si>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</si>
  <si>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</si>
  <si>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</si>
  <si>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</si>
  <si>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</si>
  <si>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</si>
  <si>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</si>
  <si>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</si>
  <si>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</si>
  <si>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</si>
  <si>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</si>
  <si>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</si>
  <si>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</si>
  <si>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</si>
  <si>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</si>
  <si>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</si>
  <si>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</si>
  <si>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</si>
  <si>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</si>
  <si>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</si>
  <si>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</si>
  <si>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</si>
  <si>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</si>
  <si>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</si>
  <si>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</si>
  <si>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</si>
  <si>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</si>
  <si>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</si>
  <si>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</si>
  <si>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</si>
  <si>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</si>
  <si>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</si>
  <si>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</si>
  <si>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</si>
  <si>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</si>
  <si>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</si>
  <si>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</si>
  <si>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</si>
  <si>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</si>
  <si>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</si>
  <si>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</si>
  <si>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</si>
  <si>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</si>
  <si>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</si>
  <si>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</si>
  <si>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</si>
  <si>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</si>
  <si>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</si>
  <si>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</si>
  <si>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</si>
  <si>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</si>
  <si>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</si>
  <si>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</si>
  <si>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</si>
  <si>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</si>
  <si>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</si>
  <si>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</si>
  <si>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</si>
  <si>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</si>
  <si>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</si>
  <si>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</si>
  <si>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</si>
  <si>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</si>
  <si>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</si>
  <si>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</si>
  <si>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</si>
  <si>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</si>
  <si>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</si>
  <si>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</si>
  <si>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</si>
  <si>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</si>
  <si>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</si>
  <si>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</si>
  <si>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</si>
  <si>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</si>
  <si>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</si>
  <si>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</si>
  <si>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>Lešení pomocné pro objekty pozemních staveb s lešeňovou podlahou v přes 1,9 do 3,5 m zatížení do 150 kg/m2</t>
  </si>
  <si>
    <t>m2</t>
  </si>
  <si>
    <t>CS ÚRS 2025 01</t>
  </si>
  <si>
    <t>4</t>
  </si>
  <si>
    <t>-191615471</t>
  </si>
  <si>
    <t>VV</t>
  </si>
  <si>
    <t>4,5*1,2</t>
  </si>
  <si>
    <t>952901111R</t>
  </si>
  <si>
    <t>Vyčištění budov bytové a občanské výstavby při výšce podlaží do 4 m po opravě okna a dveří</t>
  </si>
  <si>
    <t>457688725</t>
  </si>
  <si>
    <t>4,4*11,5</t>
  </si>
  <si>
    <t>3</t>
  </si>
  <si>
    <t>952-Pc 1</t>
  </si>
  <si>
    <t>Výroba provizorních zákrytů, včetně montáže, demontáže a likvidace</t>
  </si>
  <si>
    <t>-2070032536</t>
  </si>
  <si>
    <t>4,0*0,6</t>
  </si>
  <si>
    <t>1,2*2,0*2</t>
  </si>
  <si>
    <t>Součet</t>
  </si>
  <si>
    <t>952-Pc 2</t>
  </si>
  <si>
    <t xml:space="preserve">Demontáž nosných rámů-okno-uvolnění ukotvení ve zdivu,manipulace </t>
  </si>
  <si>
    <t>-76466208</t>
  </si>
  <si>
    <t>5</t>
  </si>
  <si>
    <t>952-Pc 3</t>
  </si>
  <si>
    <t>Demontáž a odvoz okenních křídel, dveřních</t>
  </si>
  <si>
    <t>kus</t>
  </si>
  <si>
    <t>1466523292</t>
  </si>
  <si>
    <t>1+2*2</t>
  </si>
  <si>
    <t>6</t>
  </si>
  <si>
    <t>952-Pc 4</t>
  </si>
  <si>
    <t>Odstranění všech nátěrů na čistou ocel-restaurátorským způsobem-okno. dveře+zárubeň</t>
  </si>
  <si>
    <t>971934408</t>
  </si>
  <si>
    <t>4,0*0,6*2+1,2*2,0*4+(2,0*2+1,2)*0,25*2</t>
  </si>
  <si>
    <t>7</t>
  </si>
  <si>
    <t>952-Pc 5</t>
  </si>
  <si>
    <t xml:space="preserve">Zámečnická repase křídel a rámů, zárubní </t>
  </si>
  <si>
    <t>1009958476</t>
  </si>
  <si>
    <t>8</t>
  </si>
  <si>
    <t>952-Pc 7</t>
  </si>
  <si>
    <t>Nátěr dle původního nátěru suřík jako základ a tmavomodrá olejová barva odstín NCS 7020 R80B jako vrchní nátěr</t>
  </si>
  <si>
    <t>660249978</t>
  </si>
  <si>
    <t>4,0*0,6*2+1,2*2,0*4+(2,0*2+1,2)*0,2*2</t>
  </si>
  <si>
    <t>952-Pc 8</t>
  </si>
  <si>
    <t>Zasklívání novým sklem (Float 4mm) do tmelu, Okno z vnější strany bude mít drátosklo</t>
  </si>
  <si>
    <t>66333216</t>
  </si>
  <si>
    <t>4*0,6+1,2*1,0*2</t>
  </si>
  <si>
    <t>10</t>
  </si>
  <si>
    <t>952-Pc 9</t>
  </si>
  <si>
    <t xml:space="preserve">Zpětná montáž  křídel dveří</t>
  </si>
  <si>
    <t>1366798235</t>
  </si>
  <si>
    <t>11</t>
  </si>
  <si>
    <t>952-Pc 9a</t>
  </si>
  <si>
    <t>Zpětná montáž rámů a křídel-okno</t>
  </si>
  <si>
    <t>783410747</t>
  </si>
  <si>
    <t>4*0,6</t>
  </si>
  <si>
    <t>952-Pc10</t>
  </si>
  <si>
    <t>Oprava izolace na střeše po vrácení a opravě okna nad schodištěm</t>
  </si>
  <si>
    <t>m</t>
  </si>
  <si>
    <t>1925396974</t>
  </si>
  <si>
    <t>5,0*1,0</t>
  </si>
  <si>
    <t>13</t>
  </si>
  <si>
    <t>952-Pc11</t>
  </si>
  <si>
    <t>Zapravení zednické- vnitřní ostění</t>
  </si>
  <si>
    <t>-349262461</t>
  </si>
  <si>
    <t>(4,0+0,6)*2</t>
  </si>
  <si>
    <t>VRN</t>
  </si>
  <si>
    <t>Vedlejší rozpočtové náklady</t>
  </si>
  <si>
    <t>VRN3</t>
  </si>
  <si>
    <t>Zařízení staveniště</t>
  </si>
  <si>
    <t>14</t>
  </si>
  <si>
    <t>030001000</t>
  </si>
  <si>
    <t>Zařízení staveniště 1%</t>
  </si>
  <si>
    <t>sada</t>
  </si>
  <si>
    <t>1024</t>
  </si>
  <si>
    <t>-284620893</t>
  </si>
  <si>
    <t>VRN6</t>
  </si>
  <si>
    <t>Územní vlivy</t>
  </si>
  <si>
    <t>15</t>
  </si>
  <si>
    <t>060001000</t>
  </si>
  <si>
    <t>Územní vlivy 2,5%</t>
  </si>
  <si>
    <t>-1267042480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</si>
</sst>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31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LipovaDvere3np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 xml:space="preserve">Repase kovových  dveří na terasy  a okno nad schodištěm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Lipová 18,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9. 2. 2025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 OSM, Husova 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Radka Volková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24.7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'LipovaDvere3np - Repase k...'!J28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'LipovaDvere3np - Repase k...'!P117</f>
        <v>0</v>
      </c>
      <c r="AV95" s="109">
        <f>'LipovaDvere3np - Repase k...'!J31</f>
        <v>0</v>
      </c>
      <c r="AW95" s="109">
        <f>'LipovaDvere3np - Repase k...'!J32</f>
        <v>0</v>
      </c>
      <c r="AX95" s="109">
        <f>'LipovaDvere3np - Repase k...'!J33</f>
        <v>0</v>
      </c>
      <c r="AY95" s="109">
        <f>'LipovaDvere3np - Repase k...'!J34</f>
        <v>0</v>
      </c>
      <c r="AZ95" s="109">
        <f>'LipovaDvere3np - Repase k...'!F31</f>
        <v>0</v>
      </c>
      <c r="BA95" s="109">
        <f>'LipovaDvere3np - Repase k...'!F32</f>
        <v>0</v>
      </c>
      <c r="BB95" s="109">
        <f>'LipovaDvere3np - Repase k...'!F33</f>
        <v>0</v>
      </c>
      <c r="BC95" s="109">
        <f>'LipovaDvere3np - Repase k...'!F34</f>
        <v>0</v>
      </c>
      <c r="BD95" s="111">
        <f>'LipovaDvere3np - Repase k...'!F35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Dvere3np - Repase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9. 2. 2025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31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ROUND(J117,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ROUND((SUM(BE117:BE154)),  2)</f>
        <v>0</v>
      </c>
      <c r="G31" s="36"/>
      <c r="H31" s="36"/>
      <c r="I31" s="120">
        <v>0.20999999999999999</v>
      </c>
      <c r="J31" s="119">
        <f>ROUND(((SUM(BE117:BE154))*I31),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41</v>
      </c>
      <c r="F32" s="119">
        <f>ROUND((SUM(BF117:BF154)),  2)</f>
        <v>0</v>
      </c>
      <c r="G32" s="36"/>
      <c r="H32" s="36"/>
      <c r="I32" s="120">
        <v>0.12</v>
      </c>
      <c r="J32" s="119">
        <f>ROUND(((SUM(BF117:BF154))*I32),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ROUND((SUM(BG117:BG154)),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ROUND((SUM(BH117:BH154)),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ROUND((SUM(BI117:BI154)),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6"/>
      <c r="D85" s="36"/>
      <c r="E85" s="65" t="str">
        <f>E7</f>
        <v xml:space="preserve">Repase kovových  dveří na terasy  a okno nad schodištěm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Lipová 18, Brno</v>
      </c>
      <c r="G87" s="36"/>
      <c r="H87" s="36"/>
      <c r="I87" s="30" t="s">
        <v>22</v>
      </c>
      <c r="J87" s="67" t="str">
        <f>IF(J10="","",J10)</f>
        <v>9. 2. 2025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 OSM, Husova 3, Brno</v>
      </c>
      <c r="G89" s="36"/>
      <c r="H89" s="36"/>
      <c r="I89" s="30" t="s">
        <v>30</v>
      </c>
      <c r="J89" s="34" t="str">
        <f>E19</f>
        <v>Radka Volková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85</v>
      </c>
      <c r="D92" s="121"/>
      <c r="E92" s="121"/>
      <c r="F92" s="121"/>
      <c r="G92" s="121"/>
      <c r="H92" s="121"/>
      <c r="I92" s="121"/>
      <c r="J92" s="130" t="s">
        <v>86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87</v>
      </c>
      <c r="D94" s="36"/>
      <c r="E94" s="36"/>
      <c r="F94" s="36"/>
      <c r="G94" s="36"/>
      <c r="H94" s="36"/>
      <c r="I94" s="36"/>
      <c r="J94" s="94">
        <f>J117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88</v>
      </c>
    </row>
    <row r="95" s="9" customFormat="1" ht="24.96" customHeight="1">
      <c r="A95" s="9"/>
      <c r="B95" s="132"/>
      <c r="C95" s="9"/>
      <c r="D95" s="133" t="s">
        <v>89</v>
      </c>
      <c r="E95" s="134"/>
      <c r="F95" s="134"/>
      <c r="G95" s="134"/>
      <c r="H95" s="134"/>
      <c r="I95" s="134"/>
      <c r="J95" s="135">
        <f>J118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90</v>
      </c>
      <c r="E96" s="138"/>
      <c r="F96" s="138"/>
      <c r="G96" s="138"/>
      <c r="H96" s="138"/>
      <c r="I96" s="138"/>
      <c r="J96" s="139">
        <f>J119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32"/>
      <c r="C97" s="9"/>
      <c r="D97" s="133" t="s">
        <v>91</v>
      </c>
      <c r="E97" s="134"/>
      <c r="F97" s="134"/>
      <c r="G97" s="134"/>
      <c r="H97" s="134"/>
      <c r="I97" s="134"/>
      <c r="J97" s="135">
        <f>J150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92</v>
      </c>
      <c r="E98" s="138"/>
      <c r="F98" s="138"/>
      <c r="G98" s="138"/>
      <c r="H98" s="138"/>
      <c r="I98" s="138"/>
      <c r="J98" s="139">
        <f>J151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93</v>
      </c>
      <c r="E99" s="138"/>
      <c r="F99" s="138"/>
      <c r="G99" s="138"/>
      <c r="H99" s="138"/>
      <c r="I99" s="138"/>
      <c r="J99" s="139">
        <f>J153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94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E7</f>
        <v xml:space="preserve">Repase kovových  dveří na terasy  a okno nad schodištěm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F10</f>
        <v>Lipová 18, Brno</v>
      </c>
      <c r="G111" s="36"/>
      <c r="H111" s="36"/>
      <c r="I111" s="30" t="s">
        <v>22</v>
      </c>
      <c r="J111" s="67" t="str">
        <f>IF(J10="","",J10)</f>
        <v>9. 2. 2025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E13</f>
        <v>MmBrna, OSM, Husova 3, Brno</v>
      </c>
      <c r="G113" s="36"/>
      <c r="H113" s="36"/>
      <c r="I113" s="30" t="s">
        <v>30</v>
      </c>
      <c r="J113" s="34" t="str">
        <f>E19</f>
        <v>Radka Volková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6"/>
      <c r="E114" s="36"/>
      <c r="F114" s="25" t="str">
        <f>IF(E16="","",E16)</f>
        <v>Vyplň údaj</v>
      </c>
      <c r="G114" s="36"/>
      <c r="H114" s="36"/>
      <c r="I114" s="30" t="s">
        <v>33</v>
      </c>
      <c r="J114" s="34" t="str">
        <f>E22</f>
        <v>Radka Volková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40"/>
      <c r="B116" s="141"/>
      <c r="C116" s="142" t="s">
        <v>95</v>
      </c>
      <c r="D116" s="143" t="s">
        <v>60</v>
      </c>
      <c r="E116" s="143" t="s">
        <v>56</v>
      </c>
      <c r="F116" s="143" t="s">
        <v>57</v>
      </c>
      <c r="G116" s="143" t="s">
        <v>96</v>
      </c>
      <c r="H116" s="143" t="s">
        <v>97</v>
      </c>
      <c r="I116" s="143" t="s">
        <v>98</v>
      </c>
      <c r="J116" s="143" t="s">
        <v>86</v>
      </c>
      <c r="K116" s="144" t="s">
        <v>99</v>
      </c>
      <c r="L116" s="145"/>
      <c r="M116" s="84" t="s">
        <v>1</v>
      </c>
      <c r="N116" s="85" t="s">
        <v>39</v>
      </c>
      <c r="O116" s="85" t="s">
        <v>100</v>
      </c>
      <c r="P116" s="85" t="s">
        <v>101</v>
      </c>
      <c r="Q116" s="85" t="s">
        <v>102</v>
      </c>
      <c r="R116" s="85" t="s">
        <v>103</v>
      </c>
      <c r="S116" s="85" t="s">
        <v>104</v>
      </c>
      <c r="T116" s="86" t="s">
        <v>105</v>
      </c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</row>
    <row r="117" s="2" customFormat="1" ht="22.8" customHeight="1">
      <c r="A117" s="36"/>
      <c r="B117" s="37"/>
      <c r="C117" s="91" t="s">
        <v>106</v>
      </c>
      <c r="D117" s="36"/>
      <c r="E117" s="36"/>
      <c r="F117" s="36"/>
      <c r="G117" s="36"/>
      <c r="H117" s="36"/>
      <c r="I117" s="36"/>
      <c r="J117" s="146">
        <f>BK117</f>
        <v>0</v>
      </c>
      <c r="K117" s="36"/>
      <c r="L117" s="37"/>
      <c r="M117" s="87"/>
      <c r="N117" s="71"/>
      <c r="O117" s="88"/>
      <c r="P117" s="147">
        <f>P118+P150</f>
        <v>0</v>
      </c>
      <c r="Q117" s="88"/>
      <c r="R117" s="147">
        <f>R118+R150</f>
        <v>0.0052832</v>
      </c>
      <c r="S117" s="88"/>
      <c r="T117" s="148">
        <f>T118+T150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74</v>
      </c>
      <c r="AU117" s="17" t="s">
        <v>88</v>
      </c>
      <c r="BK117" s="149">
        <f>BK118+BK150</f>
        <v>0</v>
      </c>
    </row>
    <row r="118" s="12" customFormat="1" ht="25.92" customHeight="1">
      <c r="A118" s="12"/>
      <c r="B118" s="150"/>
      <c r="C118" s="12"/>
      <c r="D118" s="151" t="s">
        <v>74</v>
      </c>
      <c r="E118" s="152" t="s">
        <v>107</v>
      </c>
      <c r="F118" s="152" t="s">
        <v>108</v>
      </c>
      <c r="G118" s="12"/>
      <c r="H118" s="12"/>
      <c r="I118" s="153"/>
      <c r="J118" s="154">
        <f>BK118</f>
        <v>0</v>
      </c>
      <c r="K118" s="12"/>
      <c r="L118" s="150"/>
      <c r="M118" s="155"/>
      <c r="N118" s="156"/>
      <c r="O118" s="156"/>
      <c r="P118" s="157">
        <f>P119</f>
        <v>0</v>
      </c>
      <c r="Q118" s="156"/>
      <c r="R118" s="157">
        <f>R119</f>
        <v>0.0052832</v>
      </c>
      <c r="S118" s="156"/>
      <c r="T118" s="15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1" t="s">
        <v>80</v>
      </c>
      <c r="AT118" s="159" t="s">
        <v>74</v>
      </c>
      <c r="AU118" s="159" t="s">
        <v>75</v>
      </c>
      <c r="AY118" s="151" t="s">
        <v>109</v>
      </c>
      <c r="BK118" s="160">
        <f>BK119</f>
        <v>0</v>
      </c>
    </row>
    <row r="119" s="12" customFormat="1" ht="22.8" customHeight="1">
      <c r="A119" s="12"/>
      <c r="B119" s="150"/>
      <c r="C119" s="12"/>
      <c r="D119" s="151" t="s">
        <v>74</v>
      </c>
      <c r="E119" s="161" t="s">
        <v>110</v>
      </c>
      <c r="F119" s="161" t="s">
        <v>111</v>
      </c>
      <c r="G119" s="12"/>
      <c r="H119" s="12"/>
      <c r="I119" s="153"/>
      <c r="J119" s="162">
        <f>BK119</f>
        <v>0</v>
      </c>
      <c r="K119" s="12"/>
      <c r="L119" s="150"/>
      <c r="M119" s="155"/>
      <c r="N119" s="156"/>
      <c r="O119" s="156"/>
      <c r="P119" s="157">
        <f>SUM(P120:P149)</f>
        <v>0</v>
      </c>
      <c r="Q119" s="156"/>
      <c r="R119" s="157">
        <f>SUM(R120:R149)</f>
        <v>0.0052832</v>
      </c>
      <c r="S119" s="156"/>
      <c r="T119" s="158">
        <f>SUM(T120:T149)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1" t="s">
        <v>80</v>
      </c>
      <c r="AT119" s="159" t="s">
        <v>74</v>
      </c>
      <c r="AU119" s="159" t="s">
        <v>80</v>
      </c>
      <c r="AY119" s="151" t="s">
        <v>109</v>
      </c>
      <c r="BK119" s="160">
        <f>SUM(BK120:BK149)</f>
        <v>0</v>
      </c>
    </row>
    <row r="120" s="2" customFormat="1" ht="37.8" customHeight="1">
      <c r="A120" s="36"/>
      <c r="B120" s="163"/>
      <c r="C120" s="164" t="s">
        <v>80</v>
      </c>
      <c r="D120" s="164" t="s">
        <v>112</v>
      </c>
      <c r="E120" s="165" t="s">
        <v>113</v>
      </c>
      <c r="F120" s="166" t="s">
        <v>114</v>
      </c>
      <c r="G120" s="167" t="s">
        <v>115</v>
      </c>
      <c r="H120" s="168">
        <v>5.4000000000000004</v>
      </c>
      <c r="I120" s="169"/>
      <c r="J120" s="170">
        <f>ROUND(I120*H120,2)</f>
        <v>0</v>
      </c>
      <c r="K120" s="166" t="s">
        <v>116</v>
      </c>
      <c r="L120" s="37"/>
      <c r="M120" s="171" t="s">
        <v>1</v>
      </c>
      <c r="N120" s="172" t="s">
        <v>40</v>
      </c>
      <c r="O120" s="75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75" t="s">
        <v>117</v>
      </c>
      <c r="AT120" s="175" t="s">
        <v>112</v>
      </c>
      <c r="AU120" s="175" t="s">
        <v>82</v>
      </c>
      <c r="AY120" s="17" t="s">
        <v>109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7" t="s">
        <v>80</v>
      </c>
      <c r="BK120" s="176">
        <f>ROUND(I120*H120,2)</f>
        <v>0</v>
      </c>
      <c r="BL120" s="17" t="s">
        <v>117</v>
      </c>
      <c r="BM120" s="175" t="s">
        <v>118</v>
      </c>
    </row>
    <row r="121" s="13" customFormat="1">
      <c r="A121" s="13"/>
      <c r="B121" s="177"/>
      <c r="C121" s="13"/>
      <c r="D121" s="178" t="s">
        <v>119</v>
      </c>
      <c r="E121" s="179" t="s">
        <v>1</v>
      </c>
      <c r="F121" s="180" t="s">
        <v>120</v>
      </c>
      <c r="G121" s="13"/>
      <c r="H121" s="181">
        <v>5.4000000000000004</v>
      </c>
      <c r="I121" s="182"/>
      <c r="J121" s="13"/>
      <c r="K121" s="13"/>
      <c r="L121" s="177"/>
      <c r="M121" s="183"/>
      <c r="N121" s="184"/>
      <c r="O121" s="184"/>
      <c r="P121" s="184"/>
      <c r="Q121" s="184"/>
      <c r="R121" s="184"/>
      <c r="S121" s="184"/>
      <c r="T121" s="18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9" t="s">
        <v>119</v>
      </c>
      <c r="AU121" s="179" t="s">
        <v>82</v>
      </c>
      <c r="AV121" s="13" t="s">
        <v>82</v>
      </c>
      <c r="AW121" s="13" t="s">
        <v>32</v>
      </c>
      <c r="AX121" s="13" t="s">
        <v>80</v>
      </c>
      <c r="AY121" s="179" t="s">
        <v>109</v>
      </c>
    </row>
    <row r="122" s="2" customFormat="1" ht="24.15" customHeight="1">
      <c r="A122" s="36"/>
      <c r="B122" s="163"/>
      <c r="C122" s="164" t="s">
        <v>82</v>
      </c>
      <c r="D122" s="164" t="s">
        <v>112</v>
      </c>
      <c r="E122" s="165" t="s">
        <v>121</v>
      </c>
      <c r="F122" s="166" t="s">
        <v>122</v>
      </c>
      <c r="G122" s="167" t="s">
        <v>115</v>
      </c>
      <c r="H122" s="168">
        <v>50.600000000000001</v>
      </c>
      <c r="I122" s="169"/>
      <c r="J122" s="170">
        <f>ROUND(I122*H122,2)</f>
        <v>0</v>
      </c>
      <c r="K122" s="166" t="s">
        <v>1</v>
      </c>
      <c r="L122" s="37"/>
      <c r="M122" s="171" t="s">
        <v>1</v>
      </c>
      <c r="N122" s="172" t="s">
        <v>40</v>
      </c>
      <c r="O122" s="75"/>
      <c r="P122" s="173">
        <f>O122*H122</f>
        <v>0</v>
      </c>
      <c r="Q122" s="173">
        <v>4.0000000000000003E-05</v>
      </c>
      <c r="R122" s="173">
        <f>Q122*H122</f>
        <v>0.0020240000000000002</v>
      </c>
      <c r="S122" s="173">
        <v>0</v>
      </c>
      <c r="T122" s="17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5" t="s">
        <v>117</v>
      </c>
      <c r="AT122" s="175" t="s">
        <v>112</v>
      </c>
      <c r="AU122" s="175" t="s">
        <v>82</v>
      </c>
      <c r="AY122" s="17" t="s">
        <v>109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80</v>
      </c>
      <c r="BK122" s="176">
        <f>ROUND(I122*H122,2)</f>
        <v>0</v>
      </c>
      <c r="BL122" s="17" t="s">
        <v>117</v>
      </c>
      <c r="BM122" s="175" t="s">
        <v>123</v>
      </c>
    </row>
    <row r="123" s="13" customFormat="1">
      <c r="A123" s="13"/>
      <c r="B123" s="177"/>
      <c r="C123" s="13"/>
      <c r="D123" s="178" t="s">
        <v>119</v>
      </c>
      <c r="E123" s="179" t="s">
        <v>1</v>
      </c>
      <c r="F123" s="180" t="s">
        <v>124</v>
      </c>
      <c r="G123" s="13"/>
      <c r="H123" s="181">
        <v>50.600000000000001</v>
      </c>
      <c r="I123" s="182"/>
      <c r="J123" s="13"/>
      <c r="K123" s="13"/>
      <c r="L123" s="177"/>
      <c r="M123" s="183"/>
      <c r="N123" s="184"/>
      <c r="O123" s="184"/>
      <c r="P123" s="184"/>
      <c r="Q123" s="184"/>
      <c r="R123" s="184"/>
      <c r="S123" s="184"/>
      <c r="T123" s="18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9" t="s">
        <v>119</v>
      </c>
      <c r="AU123" s="179" t="s">
        <v>82</v>
      </c>
      <c r="AV123" s="13" t="s">
        <v>82</v>
      </c>
      <c r="AW123" s="13" t="s">
        <v>32</v>
      </c>
      <c r="AX123" s="13" t="s">
        <v>80</v>
      </c>
      <c r="AY123" s="179" t="s">
        <v>109</v>
      </c>
    </row>
    <row r="124" s="2" customFormat="1" ht="24.15" customHeight="1">
      <c r="A124" s="36"/>
      <c r="B124" s="163"/>
      <c r="C124" s="164" t="s">
        <v>125</v>
      </c>
      <c r="D124" s="164" t="s">
        <v>112</v>
      </c>
      <c r="E124" s="165" t="s">
        <v>126</v>
      </c>
      <c r="F124" s="166" t="s">
        <v>127</v>
      </c>
      <c r="G124" s="167" t="s">
        <v>115</v>
      </c>
      <c r="H124" s="168">
        <v>7.2000000000000002</v>
      </c>
      <c r="I124" s="169"/>
      <c r="J124" s="170">
        <f>ROUND(I124*H124,2)</f>
        <v>0</v>
      </c>
      <c r="K124" s="166" t="s">
        <v>1</v>
      </c>
      <c r="L124" s="37"/>
      <c r="M124" s="171" t="s">
        <v>1</v>
      </c>
      <c r="N124" s="172" t="s">
        <v>40</v>
      </c>
      <c r="O124" s="75"/>
      <c r="P124" s="173">
        <f>O124*H124</f>
        <v>0</v>
      </c>
      <c r="Q124" s="173">
        <v>4.0000000000000003E-05</v>
      </c>
      <c r="R124" s="173">
        <f>Q124*H124</f>
        <v>0.00028800000000000001</v>
      </c>
      <c r="S124" s="173">
        <v>0</v>
      </c>
      <c r="T124" s="17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5" t="s">
        <v>117</v>
      </c>
      <c r="AT124" s="175" t="s">
        <v>112</v>
      </c>
      <c r="AU124" s="175" t="s">
        <v>82</v>
      </c>
      <c r="AY124" s="17" t="s">
        <v>109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80</v>
      </c>
      <c r="BK124" s="176">
        <f>ROUND(I124*H124,2)</f>
        <v>0</v>
      </c>
      <c r="BL124" s="17" t="s">
        <v>117</v>
      </c>
      <c r="BM124" s="175" t="s">
        <v>128</v>
      </c>
    </row>
    <row r="125" s="13" customFormat="1">
      <c r="A125" s="13"/>
      <c r="B125" s="177"/>
      <c r="C125" s="13"/>
      <c r="D125" s="178" t="s">
        <v>119</v>
      </c>
      <c r="E125" s="179" t="s">
        <v>1</v>
      </c>
      <c r="F125" s="180" t="s">
        <v>129</v>
      </c>
      <c r="G125" s="13"/>
      <c r="H125" s="181">
        <v>2.3999999999999999</v>
      </c>
      <c r="I125" s="182"/>
      <c r="J125" s="13"/>
      <c r="K125" s="13"/>
      <c r="L125" s="177"/>
      <c r="M125" s="183"/>
      <c r="N125" s="184"/>
      <c r="O125" s="184"/>
      <c r="P125" s="184"/>
      <c r="Q125" s="184"/>
      <c r="R125" s="184"/>
      <c r="S125" s="184"/>
      <c r="T125" s="18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9" t="s">
        <v>119</v>
      </c>
      <c r="AU125" s="179" t="s">
        <v>82</v>
      </c>
      <c r="AV125" s="13" t="s">
        <v>82</v>
      </c>
      <c r="AW125" s="13" t="s">
        <v>32</v>
      </c>
      <c r="AX125" s="13" t="s">
        <v>75</v>
      </c>
      <c r="AY125" s="179" t="s">
        <v>109</v>
      </c>
    </row>
    <row r="126" s="13" customFormat="1">
      <c r="A126" s="13"/>
      <c r="B126" s="177"/>
      <c r="C126" s="13"/>
      <c r="D126" s="178" t="s">
        <v>119</v>
      </c>
      <c r="E126" s="179" t="s">
        <v>1</v>
      </c>
      <c r="F126" s="180" t="s">
        <v>130</v>
      </c>
      <c r="G126" s="13"/>
      <c r="H126" s="181">
        <v>4.7999999999999998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119</v>
      </c>
      <c r="AU126" s="179" t="s">
        <v>82</v>
      </c>
      <c r="AV126" s="13" t="s">
        <v>82</v>
      </c>
      <c r="AW126" s="13" t="s">
        <v>32</v>
      </c>
      <c r="AX126" s="13" t="s">
        <v>75</v>
      </c>
      <c r="AY126" s="179" t="s">
        <v>109</v>
      </c>
    </row>
    <row r="127" s="14" customFormat="1">
      <c r="A127" s="14"/>
      <c r="B127" s="186"/>
      <c r="C127" s="14"/>
      <c r="D127" s="178" t="s">
        <v>119</v>
      </c>
      <c r="E127" s="187" t="s">
        <v>1</v>
      </c>
      <c r="F127" s="188" t="s">
        <v>131</v>
      </c>
      <c r="G127" s="14"/>
      <c r="H127" s="189">
        <v>7.1999999999999993</v>
      </c>
      <c r="I127" s="190"/>
      <c r="J127" s="14"/>
      <c r="K127" s="14"/>
      <c r="L127" s="186"/>
      <c r="M127" s="191"/>
      <c r="N127" s="192"/>
      <c r="O127" s="192"/>
      <c r="P127" s="192"/>
      <c r="Q127" s="192"/>
      <c r="R127" s="192"/>
      <c r="S127" s="192"/>
      <c r="T127" s="19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87" t="s">
        <v>119</v>
      </c>
      <c r="AU127" s="187" t="s">
        <v>82</v>
      </c>
      <c r="AV127" s="14" t="s">
        <v>117</v>
      </c>
      <c r="AW127" s="14" t="s">
        <v>32</v>
      </c>
      <c r="AX127" s="14" t="s">
        <v>80</v>
      </c>
      <c r="AY127" s="187" t="s">
        <v>109</v>
      </c>
    </row>
    <row r="128" s="2" customFormat="1" ht="24.15" customHeight="1">
      <c r="A128" s="36"/>
      <c r="B128" s="163"/>
      <c r="C128" s="164" t="s">
        <v>117</v>
      </c>
      <c r="D128" s="164" t="s">
        <v>112</v>
      </c>
      <c r="E128" s="165" t="s">
        <v>132</v>
      </c>
      <c r="F128" s="166" t="s">
        <v>133</v>
      </c>
      <c r="G128" s="167" t="s">
        <v>115</v>
      </c>
      <c r="H128" s="168">
        <v>2.3999999999999999</v>
      </c>
      <c r="I128" s="169"/>
      <c r="J128" s="170">
        <f>ROUND(I128*H128,2)</f>
        <v>0</v>
      </c>
      <c r="K128" s="166" t="s">
        <v>1</v>
      </c>
      <c r="L128" s="37"/>
      <c r="M128" s="171" t="s">
        <v>1</v>
      </c>
      <c r="N128" s="172" t="s">
        <v>40</v>
      </c>
      <c r="O128" s="75"/>
      <c r="P128" s="173">
        <f>O128*H128</f>
        <v>0</v>
      </c>
      <c r="Q128" s="173">
        <v>4.0000000000000003E-05</v>
      </c>
      <c r="R128" s="173">
        <f>Q128*H128</f>
        <v>9.6000000000000002E-05</v>
      </c>
      <c r="S128" s="173">
        <v>0</v>
      </c>
      <c r="T128" s="17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5" t="s">
        <v>117</v>
      </c>
      <c r="AT128" s="175" t="s">
        <v>112</v>
      </c>
      <c r="AU128" s="175" t="s">
        <v>82</v>
      </c>
      <c r="AY128" s="17" t="s">
        <v>109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80</v>
      </c>
      <c r="BK128" s="176">
        <f>ROUND(I128*H128,2)</f>
        <v>0</v>
      </c>
      <c r="BL128" s="17" t="s">
        <v>117</v>
      </c>
      <c r="BM128" s="175" t="s">
        <v>134</v>
      </c>
    </row>
    <row r="129" s="13" customFormat="1">
      <c r="A129" s="13"/>
      <c r="B129" s="177"/>
      <c r="C129" s="13"/>
      <c r="D129" s="178" t="s">
        <v>119</v>
      </c>
      <c r="E129" s="179" t="s">
        <v>1</v>
      </c>
      <c r="F129" s="180" t="s">
        <v>129</v>
      </c>
      <c r="G129" s="13"/>
      <c r="H129" s="181">
        <v>2.3999999999999999</v>
      </c>
      <c r="I129" s="182"/>
      <c r="J129" s="13"/>
      <c r="K129" s="13"/>
      <c r="L129" s="177"/>
      <c r="M129" s="183"/>
      <c r="N129" s="184"/>
      <c r="O129" s="184"/>
      <c r="P129" s="184"/>
      <c r="Q129" s="184"/>
      <c r="R129" s="184"/>
      <c r="S129" s="184"/>
      <c r="T129" s="18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9" t="s">
        <v>119</v>
      </c>
      <c r="AU129" s="179" t="s">
        <v>82</v>
      </c>
      <c r="AV129" s="13" t="s">
        <v>82</v>
      </c>
      <c r="AW129" s="13" t="s">
        <v>32</v>
      </c>
      <c r="AX129" s="13" t="s">
        <v>80</v>
      </c>
      <c r="AY129" s="179" t="s">
        <v>109</v>
      </c>
    </row>
    <row r="130" s="2" customFormat="1" ht="16.5" customHeight="1">
      <c r="A130" s="36"/>
      <c r="B130" s="163"/>
      <c r="C130" s="164" t="s">
        <v>135</v>
      </c>
      <c r="D130" s="164" t="s">
        <v>112</v>
      </c>
      <c r="E130" s="165" t="s">
        <v>136</v>
      </c>
      <c r="F130" s="166" t="s">
        <v>137</v>
      </c>
      <c r="G130" s="167" t="s">
        <v>138</v>
      </c>
      <c r="H130" s="168">
        <v>5</v>
      </c>
      <c r="I130" s="169"/>
      <c r="J130" s="170">
        <f>ROUND(I130*H130,2)</f>
        <v>0</v>
      </c>
      <c r="K130" s="166" t="s">
        <v>1</v>
      </c>
      <c r="L130" s="37"/>
      <c r="M130" s="171" t="s">
        <v>1</v>
      </c>
      <c r="N130" s="172" t="s">
        <v>40</v>
      </c>
      <c r="O130" s="75"/>
      <c r="P130" s="173">
        <f>O130*H130</f>
        <v>0</v>
      </c>
      <c r="Q130" s="173">
        <v>4.0000000000000003E-05</v>
      </c>
      <c r="R130" s="173">
        <f>Q130*H130</f>
        <v>0.00020000000000000001</v>
      </c>
      <c r="S130" s="173">
        <v>0</v>
      </c>
      <c r="T130" s="17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5" t="s">
        <v>117</v>
      </c>
      <c r="AT130" s="175" t="s">
        <v>112</v>
      </c>
      <c r="AU130" s="175" t="s">
        <v>82</v>
      </c>
      <c r="AY130" s="17" t="s">
        <v>109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80</v>
      </c>
      <c r="BK130" s="176">
        <f>ROUND(I130*H130,2)</f>
        <v>0</v>
      </c>
      <c r="BL130" s="17" t="s">
        <v>117</v>
      </c>
      <c r="BM130" s="175" t="s">
        <v>139</v>
      </c>
    </row>
    <row r="131" s="13" customFormat="1">
      <c r="A131" s="13"/>
      <c r="B131" s="177"/>
      <c r="C131" s="13"/>
      <c r="D131" s="178" t="s">
        <v>119</v>
      </c>
      <c r="E131" s="179" t="s">
        <v>1</v>
      </c>
      <c r="F131" s="180" t="s">
        <v>140</v>
      </c>
      <c r="G131" s="13"/>
      <c r="H131" s="181">
        <v>5</v>
      </c>
      <c r="I131" s="182"/>
      <c r="J131" s="13"/>
      <c r="K131" s="13"/>
      <c r="L131" s="177"/>
      <c r="M131" s="183"/>
      <c r="N131" s="184"/>
      <c r="O131" s="184"/>
      <c r="P131" s="184"/>
      <c r="Q131" s="184"/>
      <c r="R131" s="184"/>
      <c r="S131" s="184"/>
      <c r="T131" s="18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9" t="s">
        <v>119</v>
      </c>
      <c r="AU131" s="179" t="s">
        <v>82</v>
      </c>
      <c r="AV131" s="13" t="s">
        <v>82</v>
      </c>
      <c r="AW131" s="13" t="s">
        <v>32</v>
      </c>
      <c r="AX131" s="13" t="s">
        <v>80</v>
      </c>
      <c r="AY131" s="179" t="s">
        <v>109</v>
      </c>
    </row>
    <row r="132" s="2" customFormat="1" ht="24.15" customHeight="1">
      <c r="A132" s="36"/>
      <c r="B132" s="163"/>
      <c r="C132" s="164" t="s">
        <v>141</v>
      </c>
      <c r="D132" s="164" t="s">
        <v>112</v>
      </c>
      <c r="E132" s="165" t="s">
        <v>142</v>
      </c>
      <c r="F132" s="166" t="s">
        <v>143</v>
      </c>
      <c r="G132" s="167" t="s">
        <v>115</v>
      </c>
      <c r="H132" s="168">
        <v>17</v>
      </c>
      <c r="I132" s="169"/>
      <c r="J132" s="170">
        <f>ROUND(I132*H132,2)</f>
        <v>0</v>
      </c>
      <c r="K132" s="166" t="s">
        <v>1</v>
      </c>
      <c r="L132" s="37"/>
      <c r="M132" s="171" t="s">
        <v>1</v>
      </c>
      <c r="N132" s="172" t="s">
        <v>40</v>
      </c>
      <c r="O132" s="75"/>
      <c r="P132" s="173">
        <f>O132*H132</f>
        <v>0</v>
      </c>
      <c r="Q132" s="173">
        <v>4.0000000000000003E-05</v>
      </c>
      <c r="R132" s="173">
        <f>Q132*H132</f>
        <v>0.00068000000000000005</v>
      </c>
      <c r="S132" s="173">
        <v>0</v>
      </c>
      <c r="T132" s="17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5" t="s">
        <v>117</v>
      </c>
      <c r="AT132" s="175" t="s">
        <v>112</v>
      </c>
      <c r="AU132" s="175" t="s">
        <v>82</v>
      </c>
      <c r="AY132" s="17" t="s">
        <v>109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80</v>
      </c>
      <c r="BK132" s="176">
        <f>ROUND(I132*H132,2)</f>
        <v>0</v>
      </c>
      <c r="BL132" s="17" t="s">
        <v>117</v>
      </c>
      <c r="BM132" s="175" t="s">
        <v>144</v>
      </c>
    </row>
    <row r="133" s="13" customFormat="1">
      <c r="A133" s="13"/>
      <c r="B133" s="177"/>
      <c r="C133" s="13"/>
      <c r="D133" s="178" t="s">
        <v>119</v>
      </c>
      <c r="E133" s="179" t="s">
        <v>1</v>
      </c>
      <c r="F133" s="180" t="s">
        <v>145</v>
      </c>
      <c r="G133" s="13"/>
      <c r="H133" s="181">
        <v>17</v>
      </c>
      <c r="I133" s="182"/>
      <c r="J133" s="13"/>
      <c r="K133" s="13"/>
      <c r="L133" s="177"/>
      <c r="M133" s="183"/>
      <c r="N133" s="184"/>
      <c r="O133" s="184"/>
      <c r="P133" s="184"/>
      <c r="Q133" s="184"/>
      <c r="R133" s="184"/>
      <c r="S133" s="184"/>
      <c r="T133" s="18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9" t="s">
        <v>119</v>
      </c>
      <c r="AU133" s="179" t="s">
        <v>82</v>
      </c>
      <c r="AV133" s="13" t="s">
        <v>82</v>
      </c>
      <c r="AW133" s="13" t="s">
        <v>32</v>
      </c>
      <c r="AX133" s="13" t="s">
        <v>80</v>
      </c>
      <c r="AY133" s="179" t="s">
        <v>109</v>
      </c>
    </row>
    <row r="134" s="2" customFormat="1" ht="16.5" customHeight="1">
      <c r="A134" s="36"/>
      <c r="B134" s="163"/>
      <c r="C134" s="164" t="s">
        <v>146</v>
      </c>
      <c r="D134" s="164" t="s">
        <v>112</v>
      </c>
      <c r="E134" s="165" t="s">
        <v>147</v>
      </c>
      <c r="F134" s="166" t="s">
        <v>148</v>
      </c>
      <c r="G134" s="167" t="s">
        <v>115</v>
      </c>
      <c r="H134" s="168">
        <v>7.2000000000000002</v>
      </c>
      <c r="I134" s="169"/>
      <c r="J134" s="170">
        <f>ROUND(I134*H134,2)</f>
        <v>0</v>
      </c>
      <c r="K134" s="166" t="s">
        <v>1</v>
      </c>
      <c r="L134" s="37"/>
      <c r="M134" s="171" t="s">
        <v>1</v>
      </c>
      <c r="N134" s="172" t="s">
        <v>40</v>
      </c>
      <c r="O134" s="75"/>
      <c r="P134" s="173">
        <f>O134*H134</f>
        <v>0</v>
      </c>
      <c r="Q134" s="173">
        <v>4.0000000000000003E-05</v>
      </c>
      <c r="R134" s="173">
        <f>Q134*H134</f>
        <v>0.00028800000000000001</v>
      </c>
      <c r="S134" s="173">
        <v>0</v>
      </c>
      <c r="T134" s="17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5" t="s">
        <v>117</v>
      </c>
      <c r="AT134" s="175" t="s">
        <v>112</v>
      </c>
      <c r="AU134" s="175" t="s">
        <v>82</v>
      </c>
      <c r="AY134" s="17" t="s">
        <v>109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80</v>
      </c>
      <c r="BK134" s="176">
        <f>ROUND(I134*H134,2)</f>
        <v>0</v>
      </c>
      <c r="BL134" s="17" t="s">
        <v>117</v>
      </c>
      <c r="BM134" s="175" t="s">
        <v>149</v>
      </c>
    </row>
    <row r="135" s="13" customFormat="1">
      <c r="A135" s="13"/>
      <c r="B135" s="177"/>
      <c r="C135" s="13"/>
      <c r="D135" s="178" t="s">
        <v>119</v>
      </c>
      <c r="E135" s="179" t="s">
        <v>1</v>
      </c>
      <c r="F135" s="180" t="s">
        <v>129</v>
      </c>
      <c r="G135" s="13"/>
      <c r="H135" s="181">
        <v>2.3999999999999999</v>
      </c>
      <c r="I135" s="182"/>
      <c r="J135" s="13"/>
      <c r="K135" s="13"/>
      <c r="L135" s="177"/>
      <c r="M135" s="183"/>
      <c r="N135" s="184"/>
      <c r="O135" s="184"/>
      <c r="P135" s="184"/>
      <c r="Q135" s="184"/>
      <c r="R135" s="184"/>
      <c r="S135" s="184"/>
      <c r="T135" s="18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9" t="s">
        <v>119</v>
      </c>
      <c r="AU135" s="179" t="s">
        <v>82</v>
      </c>
      <c r="AV135" s="13" t="s">
        <v>82</v>
      </c>
      <c r="AW135" s="13" t="s">
        <v>32</v>
      </c>
      <c r="AX135" s="13" t="s">
        <v>75</v>
      </c>
      <c r="AY135" s="179" t="s">
        <v>109</v>
      </c>
    </row>
    <row r="136" s="13" customFormat="1">
      <c r="A136" s="13"/>
      <c r="B136" s="177"/>
      <c r="C136" s="13"/>
      <c r="D136" s="178" t="s">
        <v>119</v>
      </c>
      <c r="E136" s="179" t="s">
        <v>1</v>
      </c>
      <c r="F136" s="180" t="s">
        <v>130</v>
      </c>
      <c r="G136" s="13"/>
      <c r="H136" s="181">
        <v>4.7999999999999998</v>
      </c>
      <c r="I136" s="182"/>
      <c r="J136" s="13"/>
      <c r="K136" s="13"/>
      <c r="L136" s="177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9" t="s">
        <v>119</v>
      </c>
      <c r="AU136" s="179" t="s">
        <v>82</v>
      </c>
      <c r="AV136" s="13" t="s">
        <v>82</v>
      </c>
      <c r="AW136" s="13" t="s">
        <v>32</v>
      </c>
      <c r="AX136" s="13" t="s">
        <v>75</v>
      </c>
      <c r="AY136" s="179" t="s">
        <v>109</v>
      </c>
    </row>
    <row r="137" s="14" customFormat="1">
      <c r="A137" s="14"/>
      <c r="B137" s="186"/>
      <c r="C137" s="14"/>
      <c r="D137" s="178" t="s">
        <v>119</v>
      </c>
      <c r="E137" s="187" t="s">
        <v>1</v>
      </c>
      <c r="F137" s="188" t="s">
        <v>131</v>
      </c>
      <c r="G137" s="14"/>
      <c r="H137" s="189">
        <v>7.1999999999999993</v>
      </c>
      <c r="I137" s="190"/>
      <c r="J137" s="14"/>
      <c r="K137" s="14"/>
      <c r="L137" s="186"/>
      <c r="M137" s="191"/>
      <c r="N137" s="192"/>
      <c r="O137" s="192"/>
      <c r="P137" s="192"/>
      <c r="Q137" s="192"/>
      <c r="R137" s="192"/>
      <c r="S137" s="192"/>
      <c r="T137" s="19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7" t="s">
        <v>119</v>
      </c>
      <c r="AU137" s="187" t="s">
        <v>82</v>
      </c>
      <c r="AV137" s="14" t="s">
        <v>117</v>
      </c>
      <c r="AW137" s="14" t="s">
        <v>32</v>
      </c>
      <c r="AX137" s="14" t="s">
        <v>80</v>
      </c>
      <c r="AY137" s="187" t="s">
        <v>109</v>
      </c>
    </row>
    <row r="138" s="2" customFormat="1" ht="37.8" customHeight="1">
      <c r="A138" s="36"/>
      <c r="B138" s="163"/>
      <c r="C138" s="164" t="s">
        <v>150</v>
      </c>
      <c r="D138" s="164" t="s">
        <v>112</v>
      </c>
      <c r="E138" s="165" t="s">
        <v>151</v>
      </c>
      <c r="F138" s="166" t="s">
        <v>152</v>
      </c>
      <c r="G138" s="167" t="s">
        <v>115</v>
      </c>
      <c r="H138" s="168">
        <v>16.48</v>
      </c>
      <c r="I138" s="169"/>
      <c r="J138" s="170">
        <f>ROUND(I138*H138,2)</f>
        <v>0</v>
      </c>
      <c r="K138" s="166" t="s">
        <v>1</v>
      </c>
      <c r="L138" s="37"/>
      <c r="M138" s="171" t="s">
        <v>1</v>
      </c>
      <c r="N138" s="172" t="s">
        <v>40</v>
      </c>
      <c r="O138" s="75"/>
      <c r="P138" s="173">
        <f>O138*H138</f>
        <v>0</v>
      </c>
      <c r="Q138" s="173">
        <v>4.0000000000000003E-05</v>
      </c>
      <c r="R138" s="173">
        <f>Q138*H138</f>
        <v>0.00065920000000000009</v>
      </c>
      <c r="S138" s="173">
        <v>0</v>
      </c>
      <c r="T138" s="17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117</v>
      </c>
      <c r="AT138" s="175" t="s">
        <v>112</v>
      </c>
      <c r="AU138" s="175" t="s">
        <v>82</v>
      </c>
      <c r="AY138" s="17" t="s">
        <v>109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80</v>
      </c>
      <c r="BK138" s="176">
        <f>ROUND(I138*H138,2)</f>
        <v>0</v>
      </c>
      <c r="BL138" s="17" t="s">
        <v>117</v>
      </c>
      <c r="BM138" s="175" t="s">
        <v>153</v>
      </c>
    </row>
    <row r="139" s="13" customFormat="1">
      <c r="A139" s="13"/>
      <c r="B139" s="177"/>
      <c r="C139" s="13"/>
      <c r="D139" s="178" t="s">
        <v>119</v>
      </c>
      <c r="E139" s="179" t="s">
        <v>1</v>
      </c>
      <c r="F139" s="180" t="s">
        <v>154</v>
      </c>
      <c r="G139" s="13"/>
      <c r="H139" s="181">
        <v>16.48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119</v>
      </c>
      <c r="AU139" s="179" t="s">
        <v>82</v>
      </c>
      <c r="AV139" s="13" t="s">
        <v>82</v>
      </c>
      <c r="AW139" s="13" t="s">
        <v>32</v>
      </c>
      <c r="AX139" s="13" t="s">
        <v>80</v>
      </c>
      <c r="AY139" s="179" t="s">
        <v>109</v>
      </c>
    </row>
    <row r="140" s="2" customFormat="1" ht="24.15" customHeight="1">
      <c r="A140" s="36"/>
      <c r="B140" s="163"/>
      <c r="C140" s="164" t="s">
        <v>110</v>
      </c>
      <c r="D140" s="164" t="s">
        <v>112</v>
      </c>
      <c r="E140" s="165" t="s">
        <v>155</v>
      </c>
      <c r="F140" s="166" t="s">
        <v>156</v>
      </c>
      <c r="G140" s="167" t="s">
        <v>115</v>
      </c>
      <c r="H140" s="168">
        <v>4.7999999999999998</v>
      </c>
      <c r="I140" s="169"/>
      <c r="J140" s="170">
        <f>ROUND(I140*H140,2)</f>
        <v>0</v>
      </c>
      <c r="K140" s="166" t="s">
        <v>1</v>
      </c>
      <c r="L140" s="37"/>
      <c r="M140" s="171" t="s">
        <v>1</v>
      </c>
      <c r="N140" s="172" t="s">
        <v>40</v>
      </c>
      <c r="O140" s="75"/>
      <c r="P140" s="173">
        <f>O140*H140</f>
        <v>0</v>
      </c>
      <c r="Q140" s="173">
        <v>4.0000000000000003E-05</v>
      </c>
      <c r="R140" s="173">
        <f>Q140*H140</f>
        <v>0.00019200000000000001</v>
      </c>
      <c r="S140" s="173">
        <v>0</v>
      </c>
      <c r="T140" s="17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117</v>
      </c>
      <c r="AT140" s="175" t="s">
        <v>112</v>
      </c>
      <c r="AU140" s="175" t="s">
        <v>82</v>
      </c>
      <c r="AY140" s="17" t="s">
        <v>109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80</v>
      </c>
      <c r="BK140" s="176">
        <f>ROUND(I140*H140,2)</f>
        <v>0</v>
      </c>
      <c r="BL140" s="17" t="s">
        <v>117</v>
      </c>
      <c r="BM140" s="175" t="s">
        <v>157</v>
      </c>
    </row>
    <row r="141" s="13" customFormat="1">
      <c r="A141" s="13"/>
      <c r="B141" s="177"/>
      <c r="C141" s="13"/>
      <c r="D141" s="178" t="s">
        <v>119</v>
      </c>
      <c r="E141" s="179" t="s">
        <v>1</v>
      </c>
      <c r="F141" s="180" t="s">
        <v>158</v>
      </c>
      <c r="G141" s="13"/>
      <c r="H141" s="181">
        <v>4.7999999999999998</v>
      </c>
      <c r="I141" s="182"/>
      <c r="J141" s="13"/>
      <c r="K141" s="13"/>
      <c r="L141" s="177"/>
      <c r="M141" s="183"/>
      <c r="N141" s="184"/>
      <c r="O141" s="184"/>
      <c r="P141" s="184"/>
      <c r="Q141" s="184"/>
      <c r="R141" s="184"/>
      <c r="S141" s="184"/>
      <c r="T141" s="18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9" t="s">
        <v>119</v>
      </c>
      <c r="AU141" s="179" t="s">
        <v>82</v>
      </c>
      <c r="AV141" s="13" t="s">
        <v>82</v>
      </c>
      <c r="AW141" s="13" t="s">
        <v>32</v>
      </c>
      <c r="AX141" s="13" t="s">
        <v>80</v>
      </c>
      <c r="AY141" s="179" t="s">
        <v>109</v>
      </c>
    </row>
    <row r="142" s="2" customFormat="1" ht="16.5" customHeight="1">
      <c r="A142" s="36"/>
      <c r="B142" s="163"/>
      <c r="C142" s="164" t="s">
        <v>159</v>
      </c>
      <c r="D142" s="164" t="s">
        <v>112</v>
      </c>
      <c r="E142" s="165" t="s">
        <v>160</v>
      </c>
      <c r="F142" s="166" t="s">
        <v>161</v>
      </c>
      <c r="G142" s="167" t="s">
        <v>115</v>
      </c>
      <c r="H142" s="168">
        <v>4.7999999999999998</v>
      </c>
      <c r="I142" s="169"/>
      <c r="J142" s="170">
        <f>ROUND(I142*H142,2)</f>
        <v>0</v>
      </c>
      <c r="K142" s="166" t="s">
        <v>1</v>
      </c>
      <c r="L142" s="37"/>
      <c r="M142" s="171" t="s">
        <v>1</v>
      </c>
      <c r="N142" s="172" t="s">
        <v>40</v>
      </c>
      <c r="O142" s="75"/>
      <c r="P142" s="173">
        <f>O142*H142</f>
        <v>0</v>
      </c>
      <c r="Q142" s="173">
        <v>4.0000000000000003E-05</v>
      </c>
      <c r="R142" s="173">
        <f>Q142*H142</f>
        <v>0.00019200000000000001</v>
      </c>
      <c r="S142" s="173">
        <v>0</v>
      </c>
      <c r="T142" s="17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5" t="s">
        <v>117</v>
      </c>
      <c r="AT142" s="175" t="s">
        <v>112</v>
      </c>
      <c r="AU142" s="175" t="s">
        <v>82</v>
      </c>
      <c r="AY142" s="17" t="s">
        <v>109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7" t="s">
        <v>80</v>
      </c>
      <c r="BK142" s="176">
        <f>ROUND(I142*H142,2)</f>
        <v>0</v>
      </c>
      <c r="BL142" s="17" t="s">
        <v>117</v>
      </c>
      <c r="BM142" s="175" t="s">
        <v>162</v>
      </c>
    </row>
    <row r="143" s="13" customFormat="1">
      <c r="A143" s="13"/>
      <c r="B143" s="177"/>
      <c r="C143" s="13"/>
      <c r="D143" s="178" t="s">
        <v>119</v>
      </c>
      <c r="E143" s="179" t="s">
        <v>1</v>
      </c>
      <c r="F143" s="180" t="s">
        <v>130</v>
      </c>
      <c r="G143" s="13"/>
      <c r="H143" s="181">
        <v>4.7999999999999998</v>
      </c>
      <c r="I143" s="182"/>
      <c r="J143" s="13"/>
      <c r="K143" s="13"/>
      <c r="L143" s="177"/>
      <c r="M143" s="183"/>
      <c r="N143" s="184"/>
      <c r="O143" s="184"/>
      <c r="P143" s="184"/>
      <c r="Q143" s="184"/>
      <c r="R143" s="184"/>
      <c r="S143" s="184"/>
      <c r="T143" s="18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9" t="s">
        <v>119</v>
      </c>
      <c r="AU143" s="179" t="s">
        <v>82</v>
      </c>
      <c r="AV143" s="13" t="s">
        <v>82</v>
      </c>
      <c r="AW143" s="13" t="s">
        <v>32</v>
      </c>
      <c r="AX143" s="13" t="s">
        <v>80</v>
      </c>
      <c r="AY143" s="179" t="s">
        <v>109</v>
      </c>
    </row>
    <row r="144" s="2" customFormat="1" ht="16.5" customHeight="1">
      <c r="A144" s="36"/>
      <c r="B144" s="163"/>
      <c r="C144" s="164" t="s">
        <v>163</v>
      </c>
      <c r="D144" s="164" t="s">
        <v>112</v>
      </c>
      <c r="E144" s="165" t="s">
        <v>164</v>
      </c>
      <c r="F144" s="166" t="s">
        <v>165</v>
      </c>
      <c r="G144" s="167" t="s">
        <v>115</v>
      </c>
      <c r="H144" s="168">
        <v>2.3999999999999999</v>
      </c>
      <c r="I144" s="169"/>
      <c r="J144" s="170">
        <f>ROUND(I144*H144,2)</f>
        <v>0</v>
      </c>
      <c r="K144" s="166" t="s">
        <v>1</v>
      </c>
      <c r="L144" s="37"/>
      <c r="M144" s="171" t="s">
        <v>1</v>
      </c>
      <c r="N144" s="172" t="s">
        <v>40</v>
      </c>
      <c r="O144" s="75"/>
      <c r="P144" s="173">
        <f>O144*H144</f>
        <v>0</v>
      </c>
      <c r="Q144" s="173">
        <v>4.0000000000000003E-05</v>
      </c>
      <c r="R144" s="173">
        <f>Q144*H144</f>
        <v>9.6000000000000002E-05</v>
      </c>
      <c r="S144" s="173">
        <v>0</v>
      </c>
      <c r="T144" s="17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5" t="s">
        <v>117</v>
      </c>
      <c r="AT144" s="175" t="s">
        <v>112</v>
      </c>
      <c r="AU144" s="175" t="s">
        <v>82</v>
      </c>
      <c r="AY144" s="17" t="s">
        <v>109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80</v>
      </c>
      <c r="BK144" s="176">
        <f>ROUND(I144*H144,2)</f>
        <v>0</v>
      </c>
      <c r="BL144" s="17" t="s">
        <v>117</v>
      </c>
      <c r="BM144" s="175" t="s">
        <v>166</v>
      </c>
    </row>
    <row r="145" s="13" customFormat="1">
      <c r="A145" s="13"/>
      <c r="B145" s="177"/>
      <c r="C145" s="13"/>
      <c r="D145" s="178" t="s">
        <v>119</v>
      </c>
      <c r="E145" s="179" t="s">
        <v>1</v>
      </c>
      <c r="F145" s="180" t="s">
        <v>167</v>
      </c>
      <c r="G145" s="13"/>
      <c r="H145" s="181">
        <v>2.3999999999999999</v>
      </c>
      <c r="I145" s="182"/>
      <c r="J145" s="13"/>
      <c r="K145" s="13"/>
      <c r="L145" s="177"/>
      <c r="M145" s="183"/>
      <c r="N145" s="184"/>
      <c r="O145" s="184"/>
      <c r="P145" s="184"/>
      <c r="Q145" s="184"/>
      <c r="R145" s="184"/>
      <c r="S145" s="184"/>
      <c r="T145" s="18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9" t="s">
        <v>119</v>
      </c>
      <c r="AU145" s="179" t="s">
        <v>82</v>
      </c>
      <c r="AV145" s="13" t="s">
        <v>82</v>
      </c>
      <c r="AW145" s="13" t="s">
        <v>32</v>
      </c>
      <c r="AX145" s="13" t="s">
        <v>80</v>
      </c>
      <c r="AY145" s="179" t="s">
        <v>109</v>
      </c>
    </row>
    <row r="146" s="2" customFormat="1" ht="24.15" customHeight="1">
      <c r="A146" s="36"/>
      <c r="B146" s="163"/>
      <c r="C146" s="164" t="s">
        <v>8</v>
      </c>
      <c r="D146" s="164" t="s">
        <v>112</v>
      </c>
      <c r="E146" s="165" t="s">
        <v>168</v>
      </c>
      <c r="F146" s="166" t="s">
        <v>169</v>
      </c>
      <c r="G146" s="167" t="s">
        <v>170</v>
      </c>
      <c r="H146" s="168">
        <v>5</v>
      </c>
      <c r="I146" s="169"/>
      <c r="J146" s="170">
        <f>ROUND(I146*H146,2)</f>
        <v>0</v>
      </c>
      <c r="K146" s="166" t="s">
        <v>1</v>
      </c>
      <c r="L146" s="37"/>
      <c r="M146" s="171" t="s">
        <v>1</v>
      </c>
      <c r="N146" s="172" t="s">
        <v>40</v>
      </c>
      <c r="O146" s="75"/>
      <c r="P146" s="173">
        <f>O146*H146</f>
        <v>0</v>
      </c>
      <c r="Q146" s="173">
        <v>4.0000000000000003E-05</v>
      </c>
      <c r="R146" s="173">
        <f>Q146*H146</f>
        <v>0.00020000000000000001</v>
      </c>
      <c r="S146" s="173">
        <v>0</v>
      </c>
      <c r="T146" s="17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117</v>
      </c>
      <c r="AT146" s="175" t="s">
        <v>112</v>
      </c>
      <c r="AU146" s="175" t="s">
        <v>82</v>
      </c>
      <c r="AY146" s="17" t="s">
        <v>109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80</v>
      </c>
      <c r="BK146" s="176">
        <f>ROUND(I146*H146,2)</f>
        <v>0</v>
      </c>
      <c r="BL146" s="17" t="s">
        <v>117</v>
      </c>
      <c r="BM146" s="175" t="s">
        <v>171</v>
      </c>
    </row>
    <row r="147" s="13" customFormat="1">
      <c r="A147" s="13"/>
      <c r="B147" s="177"/>
      <c r="C147" s="13"/>
      <c r="D147" s="178" t="s">
        <v>119</v>
      </c>
      <c r="E147" s="179" t="s">
        <v>1</v>
      </c>
      <c r="F147" s="180" t="s">
        <v>172</v>
      </c>
      <c r="G147" s="13"/>
      <c r="H147" s="181">
        <v>5</v>
      </c>
      <c r="I147" s="182"/>
      <c r="J147" s="13"/>
      <c r="K147" s="13"/>
      <c r="L147" s="177"/>
      <c r="M147" s="183"/>
      <c r="N147" s="184"/>
      <c r="O147" s="184"/>
      <c r="P147" s="184"/>
      <c r="Q147" s="184"/>
      <c r="R147" s="184"/>
      <c r="S147" s="184"/>
      <c r="T147" s="1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9" t="s">
        <v>119</v>
      </c>
      <c r="AU147" s="179" t="s">
        <v>82</v>
      </c>
      <c r="AV147" s="13" t="s">
        <v>82</v>
      </c>
      <c r="AW147" s="13" t="s">
        <v>32</v>
      </c>
      <c r="AX147" s="13" t="s">
        <v>80</v>
      </c>
      <c r="AY147" s="179" t="s">
        <v>109</v>
      </c>
    </row>
    <row r="148" s="2" customFormat="1" ht="16.5" customHeight="1">
      <c r="A148" s="36"/>
      <c r="B148" s="163"/>
      <c r="C148" s="164" t="s">
        <v>173</v>
      </c>
      <c r="D148" s="164" t="s">
        <v>112</v>
      </c>
      <c r="E148" s="165" t="s">
        <v>174</v>
      </c>
      <c r="F148" s="166" t="s">
        <v>175</v>
      </c>
      <c r="G148" s="167" t="s">
        <v>170</v>
      </c>
      <c r="H148" s="168">
        <v>9.1999999999999993</v>
      </c>
      <c r="I148" s="169"/>
      <c r="J148" s="170">
        <f>ROUND(I148*H148,2)</f>
        <v>0</v>
      </c>
      <c r="K148" s="166" t="s">
        <v>1</v>
      </c>
      <c r="L148" s="37"/>
      <c r="M148" s="171" t="s">
        <v>1</v>
      </c>
      <c r="N148" s="172" t="s">
        <v>40</v>
      </c>
      <c r="O148" s="75"/>
      <c r="P148" s="173">
        <f>O148*H148</f>
        <v>0</v>
      </c>
      <c r="Q148" s="173">
        <v>4.0000000000000003E-05</v>
      </c>
      <c r="R148" s="173">
        <f>Q148*H148</f>
        <v>0.000368</v>
      </c>
      <c r="S148" s="173">
        <v>0</v>
      </c>
      <c r="T148" s="17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117</v>
      </c>
      <c r="AT148" s="175" t="s">
        <v>112</v>
      </c>
      <c r="AU148" s="175" t="s">
        <v>82</v>
      </c>
      <c r="AY148" s="17" t="s">
        <v>109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80</v>
      </c>
      <c r="BK148" s="176">
        <f>ROUND(I148*H148,2)</f>
        <v>0</v>
      </c>
      <c r="BL148" s="17" t="s">
        <v>117</v>
      </c>
      <c r="BM148" s="175" t="s">
        <v>176</v>
      </c>
    </row>
    <row r="149" s="13" customFormat="1">
      <c r="A149" s="13"/>
      <c r="B149" s="177"/>
      <c r="C149" s="13"/>
      <c r="D149" s="178" t="s">
        <v>119</v>
      </c>
      <c r="E149" s="179" t="s">
        <v>1</v>
      </c>
      <c r="F149" s="180" t="s">
        <v>177</v>
      </c>
      <c r="G149" s="13"/>
      <c r="H149" s="181">
        <v>9.1999999999999993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119</v>
      </c>
      <c r="AU149" s="179" t="s">
        <v>82</v>
      </c>
      <c r="AV149" s="13" t="s">
        <v>82</v>
      </c>
      <c r="AW149" s="13" t="s">
        <v>32</v>
      </c>
      <c r="AX149" s="13" t="s">
        <v>80</v>
      </c>
      <c r="AY149" s="179" t="s">
        <v>109</v>
      </c>
    </row>
    <row r="150" s="12" customFormat="1" ht="25.92" customHeight="1">
      <c r="A150" s="12"/>
      <c r="B150" s="150"/>
      <c r="C150" s="12"/>
      <c r="D150" s="151" t="s">
        <v>74</v>
      </c>
      <c r="E150" s="152" t="s">
        <v>178</v>
      </c>
      <c r="F150" s="152" t="s">
        <v>179</v>
      </c>
      <c r="G150" s="12"/>
      <c r="H150" s="12"/>
      <c r="I150" s="153"/>
      <c r="J150" s="154">
        <f>BK150</f>
        <v>0</v>
      </c>
      <c r="K150" s="12"/>
      <c r="L150" s="150"/>
      <c r="M150" s="155"/>
      <c r="N150" s="156"/>
      <c r="O150" s="156"/>
      <c r="P150" s="157">
        <f>P151+P153</f>
        <v>0</v>
      </c>
      <c r="Q150" s="156"/>
      <c r="R150" s="157">
        <f>R151+R153</f>
        <v>0</v>
      </c>
      <c r="S150" s="156"/>
      <c r="T150" s="158">
        <f>T151+T153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1" t="s">
        <v>135</v>
      </c>
      <c r="AT150" s="159" t="s">
        <v>74</v>
      </c>
      <c r="AU150" s="159" t="s">
        <v>75</v>
      </c>
      <c r="AY150" s="151" t="s">
        <v>109</v>
      </c>
      <c r="BK150" s="160">
        <f>BK151+BK153</f>
        <v>0</v>
      </c>
    </row>
    <row r="151" s="12" customFormat="1" ht="22.8" customHeight="1">
      <c r="A151" s="12"/>
      <c r="B151" s="150"/>
      <c r="C151" s="12"/>
      <c r="D151" s="151" t="s">
        <v>74</v>
      </c>
      <c r="E151" s="161" t="s">
        <v>180</v>
      </c>
      <c r="F151" s="161" t="s">
        <v>181</v>
      </c>
      <c r="G151" s="12"/>
      <c r="H151" s="12"/>
      <c r="I151" s="153"/>
      <c r="J151" s="162">
        <f>BK151</f>
        <v>0</v>
      </c>
      <c r="K151" s="12"/>
      <c r="L151" s="150"/>
      <c r="M151" s="155"/>
      <c r="N151" s="156"/>
      <c r="O151" s="156"/>
      <c r="P151" s="157">
        <f>P152</f>
        <v>0</v>
      </c>
      <c r="Q151" s="156"/>
      <c r="R151" s="157">
        <f>R152</f>
        <v>0</v>
      </c>
      <c r="S151" s="156"/>
      <c r="T151" s="15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1" t="s">
        <v>135</v>
      </c>
      <c r="AT151" s="159" t="s">
        <v>74</v>
      </c>
      <c r="AU151" s="159" t="s">
        <v>80</v>
      </c>
      <c r="AY151" s="151" t="s">
        <v>109</v>
      </c>
      <c r="BK151" s="160">
        <f>BK152</f>
        <v>0</v>
      </c>
    </row>
    <row r="152" s="2" customFormat="1" ht="16.5" customHeight="1">
      <c r="A152" s="36"/>
      <c r="B152" s="163"/>
      <c r="C152" s="164" t="s">
        <v>182</v>
      </c>
      <c r="D152" s="164" t="s">
        <v>112</v>
      </c>
      <c r="E152" s="165" t="s">
        <v>183</v>
      </c>
      <c r="F152" s="166" t="s">
        <v>184</v>
      </c>
      <c r="G152" s="167" t="s">
        <v>185</v>
      </c>
      <c r="H152" s="168">
        <v>1</v>
      </c>
      <c r="I152" s="169"/>
      <c r="J152" s="170">
        <f>ROUND(I152*H152,2)</f>
        <v>0</v>
      </c>
      <c r="K152" s="166" t="s">
        <v>116</v>
      </c>
      <c r="L152" s="37"/>
      <c r="M152" s="171" t="s">
        <v>1</v>
      </c>
      <c r="N152" s="172" t="s">
        <v>40</v>
      </c>
      <c r="O152" s="75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5" t="s">
        <v>186</v>
      </c>
      <c r="AT152" s="175" t="s">
        <v>112</v>
      </c>
      <c r="AU152" s="175" t="s">
        <v>82</v>
      </c>
      <c r="AY152" s="17" t="s">
        <v>109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80</v>
      </c>
      <c r="BK152" s="176">
        <f>ROUND(I152*H152,2)</f>
        <v>0</v>
      </c>
      <c r="BL152" s="17" t="s">
        <v>186</v>
      </c>
      <c r="BM152" s="175" t="s">
        <v>187</v>
      </c>
    </row>
    <row r="153" s="12" customFormat="1" ht="22.8" customHeight="1">
      <c r="A153" s="12"/>
      <c r="B153" s="150"/>
      <c r="C153" s="12"/>
      <c r="D153" s="151" t="s">
        <v>74</v>
      </c>
      <c r="E153" s="161" t="s">
        <v>188</v>
      </c>
      <c r="F153" s="161" t="s">
        <v>189</v>
      </c>
      <c r="G153" s="12"/>
      <c r="H153" s="12"/>
      <c r="I153" s="153"/>
      <c r="J153" s="162">
        <f>BK153</f>
        <v>0</v>
      </c>
      <c r="K153" s="12"/>
      <c r="L153" s="150"/>
      <c r="M153" s="155"/>
      <c r="N153" s="156"/>
      <c r="O153" s="156"/>
      <c r="P153" s="157">
        <f>P154</f>
        <v>0</v>
      </c>
      <c r="Q153" s="156"/>
      <c r="R153" s="157">
        <f>R154</f>
        <v>0</v>
      </c>
      <c r="S153" s="156"/>
      <c r="T153" s="158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1" t="s">
        <v>135</v>
      </c>
      <c r="AT153" s="159" t="s">
        <v>74</v>
      </c>
      <c r="AU153" s="159" t="s">
        <v>80</v>
      </c>
      <c r="AY153" s="151" t="s">
        <v>109</v>
      </c>
      <c r="BK153" s="160">
        <f>BK154</f>
        <v>0</v>
      </c>
    </row>
    <row r="154" s="2" customFormat="1" ht="16.5" customHeight="1">
      <c r="A154" s="36"/>
      <c r="B154" s="163"/>
      <c r="C154" s="164" t="s">
        <v>190</v>
      </c>
      <c r="D154" s="164" t="s">
        <v>112</v>
      </c>
      <c r="E154" s="165" t="s">
        <v>191</v>
      </c>
      <c r="F154" s="166" t="s">
        <v>192</v>
      </c>
      <c r="G154" s="167" t="s">
        <v>185</v>
      </c>
      <c r="H154" s="168">
        <v>1</v>
      </c>
      <c r="I154" s="169"/>
      <c r="J154" s="170">
        <f>ROUND(I154*H154,2)</f>
        <v>0</v>
      </c>
      <c r="K154" s="166" t="s">
        <v>116</v>
      </c>
      <c r="L154" s="37"/>
      <c r="M154" s="194" t="s">
        <v>1</v>
      </c>
      <c r="N154" s="195" t="s">
        <v>40</v>
      </c>
      <c r="O154" s="196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5" t="s">
        <v>186</v>
      </c>
      <c r="AT154" s="175" t="s">
        <v>112</v>
      </c>
      <c r="AU154" s="175" t="s">
        <v>82</v>
      </c>
      <c r="AY154" s="17" t="s">
        <v>109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80</v>
      </c>
      <c r="BK154" s="176">
        <f>ROUND(I154*H154,2)</f>
        <v>0</v>
      </c>
      <c r="BL154" s="17" t="s">
        <v>186</v>
      </c>
      <c r="BM154" s="175" t="s">
        <v>193</v>
      </c>
    </row>
    <row r="155" s="2" customFormat="1" ht="6.96" customHeight="1">
      <c r="A155" s="36"/>
      <c r="B155" s="58"/>
      <c r="C155" s="59"/>
      <c r="D155" s="59"/>
      <c r="E155" s="59"/>
      <c r="F155" s="59"/>
      <c r="G155" s="59"/>
      <c r="H155" s="59"/>
      <c r="I155" s="59"/>
      <c r="J155" s="59"/>
      <c r="K155" s="59"/>
      <c r="L155" s="37"/>
      <c r="M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</row>
  </sheetData>
  <autoFilter ref="C116:K154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2025-02-21T14:29:41Z</dcterms:created>
  <dcterms:modified xsi:type="dcterms:W3CDTF">2025-02-21T14:29:43Z</dcterms:modified>
</cp:coreProperties>
</file>